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<sst xmlns="http://schemas.openxmlformats.org/spreadsheetml/2006/main" count="71" uniqueCount="71">
  <si>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0111</t>
  </si>
  <si>
    <t>0113</t>
  </si>
  <si>
    <t>0100</t>
  </si>
  <si>
    <t>0200</t>
  </si>
  <si>
    <t>0203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</si>
  <si>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</si>
  <si>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</si>
  <si>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</si>
  <si>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</si>
  <si>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</si>
  <si>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</si>
  <si>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Транспорт</t>
  </si>
  <si>
    <t>Дорожное хозяйство (дорожные фонды)</t>
  </si>
  <si>
    <t>0400</t>
  </si>
  <si>
    <t>0408</t>
  </si>
  <si>
    <t>0409</t>
  </si>
  <si>
    <t>0500</t>
  </si>
  <si>
    <t>0501</t>
  </si>
  <si>
    <t>0503</t>
  </si>
  <si>
    <t>0505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</si>
  <si>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</si>
  <si>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</si>
  <si>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</si>
  <si>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</si>
  <si>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</si>
  <si>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</si>
  <si>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0800</t>
  </si>
  <si>
    <t>0801</t>
  </si>
  <si>
    <t>Культура</t>
  </si>
  <si>
    <t>СОЦИАЛЬНАЯ ПОЛИТИКА</t>
  </si>
  <si>
    <t>Пенсионное обеспечение</t>
  </si>
  <si>
    <t>Наименование</t>
  </si>
  <si>
    <t>ИТОГО:</t>
  </si>
  <si>
    <t>Раздел, подраздел</t>
  </si>
  <si>
    <t>6=5/3</t>
  </si>
  <si>
    <t>7=5/4</t>
  </si>
  <si>
    <t>9=8/3</t>
  </si>
  <si>
    <t>10=8/4</t>
  </si>
  <si>
    <t>12=11/3</t>
  </si>
  <si>
    <t>13=11/4</t>
  </si>
  <si>
    <t>тыс. руб.</t>
  </si>
  <si>
    <t>1000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</si>
  <si>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</si>
  <si>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</si>
  <si>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</si>
  <si>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</si>
  <si>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</si>
  <si>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</si>
  <si>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0104</t>
  </si>
  <si>
    <t>0105</t>
  </si>
  <si>
    <t>0106</t>
  </si>
  <si>
    <t>Профессиональная подготовка, переподготовка и повышение квалификации</t>
  </si>
  <si>
    <t>0705</t>
  </si>
  <si>
    <t>Физическая культура и спорт</t>
  </si>
  <si>
    <t>Охрана семьи и детства</t>
  </si>
  <si>
    <t>Проект 
на 2021 год</t>
  </si>
  <si>
    <t>Проект 
на 2022 год</t>
  </si>
  <si>
    <t>0107</t>
  </si>
  <si>
    <t>Проведение выборов</t>
  </si>
  <si>
    <t>Расходы бюджетаИлья- Высоковского сельского поселения по разделам и подразделам классификации расходов бюджетов на 2021 год и на плановый период 2022 и 2023 годов в сравнении с исполнением за 2019 год и ожидаемым исполнением за 2020 год</t>
  </si>
  <si>
    <t>Исполнено 
за 2019 год</t>
  </si>
  <si>
    <t>Ожидаемое исполнение 
за 2020год</t>
  </si>
  <si>
    <t xml:space="preserve">2021 год 
к исполнению 
за 2019 год </t>
  </si>
  <si>
    <t xml:space="preserve">2021 год 
к ожидаемому исполнению 
за 2020 год </t>
  </si>
  <si>
    <t xml:space="preserve">2022год 
к исполнению 
за 2019 год </t>
  </si>
  <si>
    <t xml:space="preserve">2022 год 
к ожидаемому исполнению 
за 2020 год </t>
  </si>
  <si>
    <t>Проект 
на 2023 год</t>
  </si>
  <si>
    <t xml:space="preserve">2023 год 
к исполнению 
за 2019 год </t>
  </si>
  <si>
    <t xml:space="preserve">2023 год 
к ожидаемому исполнению 
за 2020 год </t>
  </si>
  <si>
    <t>0406</t>
  </si>
  <si>
    <t>Водное хозяйство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</si>
</sst>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16" borderId="1">
      <alignment/>
      <protection/>
    </xf>
    <xf numFmtId="0" fontId="31" fillId="0" borderId="2">
      <alignment horizontal="center" vertical="center" wrapText="1"/>
      <protection/>
    </xf>
    <xf numFmtId="0" fontId="31" fillId="16" borderId="3">
      <alignment/>
      <protection/>
    </xf>
    <xf numFmtId="0" fontId="31" fillId="16" borderId="0">
      <alignment shrinkToFit="1"/>
      <protection/>
    </xf>
    <xf numFmtId="0" fontId="33" fillId="0" borderId="3">
      <alignment horizontal="right"/>
      <protection/>
    </xf>
    <xf numFmtId="4" fontId="33" fillId="17" borderId="3">
      <alignment horizontal="right" vertical="top" shrinkToFit="1"/>
      <protection/>
    </xf>
    <xf numFmtId="4" fontId="33" fillId="18" borderId="3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17" borderId="2">
      <alignment horizontal="right" vertical="top" shrinkToFit="1"/>
      <protection/>
    </xf>
    <xf numFmtId="4" fontId="33" fillId="18" borderId="2">
      <alignment horizontal="right" vertical="top" shrinkToFit="1"/>
      <protection/>
    </xf>
    <xf numFmtId="0" fontId="31" fillId="16" borderId="4">
      <alignment/>
      <protection/>
    </xf>
    <xf numFmtId="0" fontId="31" fillId="16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vertical="top" wrapText="1"/>
      <protection/>
    </xf>
    <xf numFmtId="4" fontId="31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0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 shrinkToFit="1"/>
    </xf>
    <xf numFmtId="0" fontId="25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justify" vertical="center" wrapText="1"/>
    </xf>
    <xf numFmtId="49" fontId="26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justify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85" fontId="25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25" fillId="0" borderId="1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4" fontId="20" fillId="0" borderId="14" xfId="0" applyNumberFormat="1" applyFont="1" applyFill="1" applyBorder="1" applyAlignment="1">
      <alignment horizontal="right" vertical="center"/>
    </xf>
    <xf numFmtId="184" fontId="26" fillId="0" borderId="14" xfId="0" applyNumberFormat="1" applyFont="1" applyBorder="1" applyAlignment="1">
      <alignment horizontal="right" vertical="center"/>
    </xf>
    <xf numFmtId="185" fontId="26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5" fillId="0" borderId="14" xfId="0" applyFont="1" applyFill="1" applyBorder="1" applyAlignment="1">
      <alignment horizontal="center" vertical="center" wrapText="1"/>
    </xf>
    <xf numFmtId="184" fontId="25" fillId="0" borderId="14" xfId="0" applyNumberFormat="1" applyFont="1" applyFill="1" applyBorder="1" applyAlignment="1">
      <alignment horizontal="right" vertical="center"/>
    </xf>
    <xf numFmtId="185" fontId="25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5" fillId="0" borderId="14" xfId="0" applyFont="1" applyFill="1" applyBorder="1" applyAlignment="1">
      <alignment horizontal="justify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10" fontId="26" fillId="0" borderId="14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center" vertical="center"/>
    </xf>
    <xf numFmtId="171" fontId="26" fillId="0" borderId="14" xfId="90" applyFont="1" applyBorder="1" applyAlignment="1">
      <alignment horizontal="right" vertical="center"/>
    </xf>
    <xf numFmtId="171" fontId="25" fillId="0" borderId="14" xfId="90" applyFont="1" applyBorder="1" applyAlignment="1">
      <alignment horizontal="right" vertical="center"/>
    </xf>
    <xf numFmtId="184" fontId="21" fillId="0" borderId="14" xfId="0" applyNumberFormat="1" applyFont="1" applyBorder="1" applyAlignment="1">
      <alignment horizontal="right" vertical="center"/>
    </xf>
    <xf numFmtId="184" fontId="20" fillId="0" borderId="14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justify" vertical="center" wrapText="1"/>
    </xf>
    <xf numFmtId="0" fontId="22" fillId="0" borderId="0" xfId="0" applyFont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wrapText="1" shrinkToFit="1"/>
    </xf>
    <xf numFmtId="49" fontId="21" fillId="0" borderId="16" xfId="0" applyNumberFormat="1" applyFont="1" applyBorder="1" applyAlignment="1">
      <alignment horizontal="left" wrapText="1" shrinkToFi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B1">
      <selection activeCell="M33" sqref="M33"/>
    </sheetView>
  </sheetViews>
  <sheetFormatPr defaultColWidth="9.00390625" defaultRowHeight="12.75"/>
  <cols>
    <col min="1" max="1" width="45.75390625" style="0" customWidth="1"/>
    <col min="2" max="3" width="12.875" style="0" customWidth="1"/>
    <col min="4" max="4" width="15.00390625" style="16" customWidth="1"/>
    <col min="5" max="5" width="14.375" style="0" customWidth="1"/>
    <col min="6" max="6" width="13.375" style="0" customWidth="1"/>
    <col min="7" max="7" width="14.75390625" style="0" customWidth="1"/>
    <col min="8" max="8" width="13.625" style="0" customWidth="1"/>
    <col min="9" max="9" width="13.875" style="0" customWidth="1"/>
    <col min="10" max="10" width="14.375" style="0" customWidth="1"/>
    <col min="11" max="11" width="14.625" style="0" customWidth="1"/>
    <col min="12" max="12" width="13.75390625" style="0" customWidth="1"/>
    <col min="13" max="13" width="14.00390625" style="0" customWidth="1"/>
  </cols>
  <sheetData>
    <row r="1" spans="1:13" ht="53.25" customHeight="1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2.75">
      <c r="M2" s="10" t="s">
        <v>40</v>
      </c>
    </row>
    <row r="3" spans="1:13" ht="51">
      <c r="A3" s="9" t="s">
        <v>31</v>
      </c>
      <c r="B3" s="9" t="s">
        <v>33</v>
      </c>
      <c r="C3" s="2" t="s">
        <v>60</v>
      </c>
      <c r="D3" s="2" t="s">
        <v>61</v>
      </c>
      <c r="E3" s="9" t="s">
        <v>55</v>
      </c>
      <c r="F3" s="9" t="s">
        <v>62</v>
      </c>
      <c r="G3" s="9" t="s">
        <v>63</v>
      </c>
      <c r="H3" s="9" t="s">
        <v>56</v>
      </c>
      <c r="I3" s="9" t="s">
        <v>64</v>
      </c>
      <c r="J3" s="9" t="s">
        <v>65</v>
      </c>
      <c r="K3" s="9" t="s">
        <v>66</v>
      </c>
      <c r="L3" s="9" t="s">
        <v>67</v>
      </c>
      <c r="M3" s="9" t="s">
        <v>68</v>
      </c>
    </row>
    <row r="4" spans="1:13" ht="12.75">
      <c r="A4" s="11">
        <v>1</v>
      </c>
      <c r="B4" s="11">
        <v>2</v>
      </c>
      <c r="C4" s="12">
        <v>3</v>
      </c>
      <c r="D4" s="21">
        <v>4</v>
      </c>
      <c r="E4" s="11">
        <v>5</v>
      </c>
      <c r="F4" s="12" t="s">
        <v>34</v>
      </c>
      <c r="G4" s="11" t="s">
        <v>35</v>
      </c>
      <c r="H4" s="11">
        <v>8</v>
      </c>
      <c r="I4" s="12" t="s">
        <v>36</v>
      </c>
      <c r="J4" s="11" t="s">
        <v>37</v>
      </c>
      <c r="K4" s="11">
        <v>11</v>
      </c>
      <c r="L4" s="12" t="s">
        <v>38</v>
      </c>
      <c r="M4" s="11" t="s">
        <v>39</v>
      </c>
    </row>
    <row r="5" spans="1:13" s="20" customFormat="1" ht="12.75">
      <c r="A5" s="5" t="s">
        <v>5</v>
      </c>
      <c r="B5" s="6" t="s">
        <v>2</v>
      </c>
      <c r="C5" s="33">
        <v>3402.5</v>
      </c>
      <c r="D5" s="33">
        <v>4033.6</v>
      </c>
      <c r="E5" s="18">
        <v>3796.6</v>
      </c>
      <c r="F5" s="19">
        <f>E5/C5</f>
        <v>1.11582659808964</v>
      </c>
      <c r="G5" s="19">
        <f>E5/D5</f>
        <v>0.9412435541451805</v>
      </c>
      <c r="H5" s="18">
        <f>H6+H7+H8+H11+H13+H14</f>
        <v>3880</v>
      </c>
      <c r="I5" s="19">
        <f>H5/C5</f>
        <v>1.1403379867744305</v>
      </c>
      <c r="J5" s="19">
        <f>H5/D5</f>
        <v>0.9619198730662436</v>
      </c>
      <c r="K5" s="18">
        <f>K6+K7+K8+K11+K13+K14</f>
        <v>3934.5</v>
      </c>
      <c r="L5" s="19">
        <f>K5/C5</f>
        <v>1.1563556208670096</v>
      </c>
      <c r="M5" s="19">
        <f>K5/D5</f>
        <v>0.9754313764379214</v>
      </c>
    </row>
    <row r="6" spans="1:13" s="20" customFormat="1" ht="38.25">
      <c r="A6" s="27" t="s">
        <v>43</v>
      </c>
      <c r="B6" s="8" t="s">
        <v>47</v>
      </c>
      <c r="C6" s="34">
        <v>526</v>
      </c>
      <c r="D6" s="34">
        <v>542.4</v>
      </c>
      <c r="E6" s="15">
        <v>565.2</v>
      </c>
      <c r="F6" s="13">
        <f>E6/C6</f>
        <v>1.0745247148288974</v>
      </c>
      <c r="G6" s="13">
        <f>E6/D6</f>
        <v>1.0420353982300887</v>
      </c>
      <c r="H6" s="15">
        <v>565.2</v>
      </c>
      <c r="I6" s="13">
        <f>H6/C6</f>
        <v>1.0745247148288974</v>
      </c>
      <c r="J6" s="13">
        <f>H6/D6</f>
        <v>1.0420353982300887</v>
      </c>
      <c r="K6" s="15">
        <v>565.2</v>
      </c>
      <c r="L6" s="13">
        <f>K6/C6</f>
        <v>1.0745247148288974</v>
      </c>
      <c r="M6" s="13">
        <f>K6/D6</f>
        <v>1.0420353982300887</v>
      </c>
    </row>
    <row r="7" spans="1:13" s="20" customFormat="1" ht="51">
      <c r="A7" s="27" t="s">
        <v>44</v>
      </c>
      <c r="B7" s="8" t="s">
        <v>48</v>
      </c>
      <c r="C7" s="34">
        <v>2569.2</v>
      </c>
      <c r="D7" s="34">
        <v>2706.8</v>
      </c>
      <c r="E7" s="15">
        <v>2682.1</v>
      </c>
      <c r="F7" s="13">
        <f>E7/C7</f>
        <v>1.0439436400435933</v>
      </c>
      <c r="G7" s="13">
        <f>E7/D7</f>
        <v>0.9908748337520318</v>
      </c>
      <c r="H7" s="15">
        <v>2715.5</v>
      </c>
      <c r="I7" s="13">
        <f>H7/C7</f>
        <v>1.0569437957340808</v>
      </c>
      <c r="J7" s="13">
        <f>H7/D7</f>
        <v>1.0032141273828874</v>
      </c>
      <c r="K7" s="15">
        <v>2765.5</v>
      </c>
      <c r="L7" s="13">
        <f>K7/C7</f>
        <v>1.0764051066479838</v>
      </c>
      <c r="M7" s="13">
        <f>K7/D7</f>
        <v>1.0216861238362642</v>
      </c>
    </row>
    <row r="8" spans="1:13" s="20" customFormat="1" ht="12.75">
      <c r="A8" s="7" t="s">
        <v>45</v>
      </c>
      <c r="B8" s="8" t="s">
        <v>49</v>
      </c>
      <c r="C8" s="34">
        <v>0.2</v>
      </c>
      <c r="D8" s="34">
        <v>0</v>
      </c>
      <c r="E8" s="15">
        <v>0</v>
      </c>
      <c r="F8" s="13">
        <f>E8/C8</f>
        <v>0</v>
      </c>
      <c r="G8" s="13">
        <v>0</v>
      </c>
      <c r="H8" s="15">
        <v>0</v>
      </c>
      <c r="I8" s="13">
        <f>H8/C8</f>
        <v>0</v>
      </c>
      <c r="J8" s="13">
        <v>0</v>
      </c>
      <c r="K8" s="15">
        <v>0</v>
      </c>
      <c r="L8" s="13">
        <f>K8/C8</f>
        <v>0</v>
      </c>
      <c r="M8" s="13">
        <v>0</v>
      </c>
    </row>
    <row r="9" spans="1:13" s="20" customFormat="1" ht="12.75" hidden="1">
      <c r="A9" s="7"/>
      <c r="B9" s="8"/>
      <c r="C9" s="34"/>
      <c r="D9" s="34"/>
      <c r="E9" s="15"/>
      <c r="F9" s="13"/>
      <c r="G9" s="13"/>
      <c r="H9" s="15"/>
      <c r="I9" s="13"/>
      <c r="J9" s="13"/>
      <c r="K9" s="15"/>
      <c r="L9" s="13"/>
      <c r="M9" s="13"/>
    </row>
    <row r="10" spans="1:13" s="20" customFormat="1" ht="12.75" hidden="1">
      <c r="A10" s="7"/>
      <c r="B10" s="8"/>
      <c r="C10" s="34"/>
      <c r="D10" s="34"/>
      <c r="E10" s="15"/>
      <c r="F10" s="13"/>
      <c r="G10" s="13"/>
      <c r="H10" s="15"/>
      <c r="I10" s="13"/>
      <c r="J10" s="13"/>
      <c r="K10" s="15"/>
      <c r="L10" s="13"/>
      <c r="M10" s="13"/>
    </row>
    <row r="11" spans="1:13" s="20" customFormat="1" ht="38.25">
      <c r="A11" s="27" t="s">
        <v>46</v>
      </c>
      <c r="B11" s="8" t="s">
        <v>50</v>
      </c>
      <c r="C11" s="34">
        <v>32.5</v>
      </c>
      <c r="D11" s="34">
        <v>34</v>
      </c>
      <c r="E11" s="15">
        <v>35.4</v>
      </c>
      <c r="F11" s="13">
        <f>E11/C11</f>
        <v>1.0892307692307692</v>
      </c>
      <c r="G11" s="13">
        <f>E11/D11</f>
        <v>1.0411764705882351</v>
      </c>
      <c r="H11" s="15">
        <v>35.4</v>
      </c>
      <c r="I11" s="13">
        <f>H11/C11</f>
        <v>1.0892307692307692</v>
      </c>
      <c r="J11" s="13">
        <f>H11/D11</f>
        <v>1.0411764705882351</v>
      </c>
      <c r="K11" s="15">
        <v>35.4</v>
      </c>
      <c r="L11" s="13">
        <f>K11/C11</f>
        <v>1.0892307692307692</v>
      </c>
      <c r="M11" s="13">
        <f>K11/D11</f>
        <v>1.0411764705882351</v>
      </c>
    </row>
    <row r="12" spans="1:13" s="20" customFormat="1" ht="12.75">
      <c r="A12" s="27" t="s">
        <v>58</v>
      </c>
      <c r="B12" s="8" t="s">
        <v>57</v>
      </c>
      <c r="C12" s="34">
        <v>0</v>
      </c>
      <c r="D12" s="34">
        <v>421.7</v>
      </c>
      <c r="E12" s="15">
        <v>0</v>
      </c>
      <c r="F12" s="13">
        <v>0</v>
      </c>
      <c r="G12" s="13">
        <v>0</v>
      </c>
      <c r="H12" s="15"/>
      <c r="I12" s="13"/>
      <c r="J12" s="13"/>
      <c r="K12" s="15"/>
      <c r="L12" s="13"/>
      <c r="M12" s="13"/>
    </row>
    <row r="13" spans="1:13" s="14" customFormat="1" ht="12.75">
      <c r="A13" s="7" t="s">
        <v>6</v>
      </c>
      <c r="B13" s="8" t="s">
        <v>0</v>
      </c>
      <c r="C13" s="34">
        <v>0</v>
      </c>
      <c r="D13" s="17">
        <v>0</v>
      </c>
      <c r="E13" s="15">
        <v>50</v>
      </c>
      <c r="F13" s="13">
        <v>0</v>
      </c>
      <c r="G13" s="13">
        <v>0</v>
      </c>
      <c r="H13" s="15">
        <v>50</v>
      </c>
      <c r="I13" s="13">
        <v>0</v>
      </c>
      <c r="J13" s="13">
        <v>0</v>
      </c>
      <c r="K13" s="15">
        <v>50</v>
      </c>
      <c r="L13" s="13">
        <v>0</v>
      </c>
      <c r="M13" s="13">
        <v>0</v>
      </c>
    </row>
    <row r="14" spans="1:13" s="24" customFormat="1" ht="12.75">
      <c r="A14" s="25" t="s">
        <v>7</v>
      </c>
      <c r="B14" s="26" t="s">
        <v>1</v>
      </c>
      <c r="C14" s="17">
        <v>274.6</v>
      </c>
      <c r="D14" s="17">
        <v>328.7</v>
      </c>
      <c r="E14" s="22">
        <v>463.9</v>
      </c>
      <c r="F14" s="23">
        <f>E14/C14</f>
        <v>1.6893663510560815</v>
      </c>
      <c r="G14" s="23">
        <f aca="true" t="shared" si="0" ref="G14:G30">E14/D14</f>
        <v>1.4113173106175845</v>
      </c>
      <c r="H14" s="22">
        <v>513.9</v>
      </c>
      <c r="I14" s="23">
        <f aca="true" t="shared" si="1" ref="I14:I30">H14/C14</f>
        <v>1.8714493809176982</v>
      </c>
      <c r="J14" s="23">
        <f aca="true" t="shared" si="2" ref="J14:J32">H14/D14</f>
        <v>1.5634317006388805</v>
      </c>
      <c r="K14" s="22">
        <v>518.4</v>
      </c>
      <c r="L14" s="23">
        <f aca="true" t="shared" si="3" ref="L14:L30">K14/C14</f>
        <v>1.8878368536052437</v>
      </c>
      <c r="M14" s="23">
        <f aca="true" t="shared" si="4" ref="M14:M30">K14/D14</f>
        <v>1.5771219957407971</v>
      </c>
    </row>
    <row r="15" spans="1:13" s="20" customFormat="1" ht="12.75">
      <c r="A15" s="5" t="s">
        <v>8</v>
      </c>
      <c r="B15" s="6" t="s">
        <v>3</v>
      </c>
      <c r="C15" s="33">
        <v>80.2</v>
      </c>
      <c r="D15" s="33">
        <v>90.2</v>
      </c>
      <c r="E15" s="18">
        <v>82</v>
      </c>
      <c r="F15" s="31">
        <v>110</v>
      </c>
      <c r="G15" s="19">
        <f t="shared" si="0"/>
        <v>0.9090909090909091</v>
      </c>
      <c r="H15" s="18">
        <v>85.9</v>
      </c>
      <c r="I15" s="19">
        <v>0</v>
      </c>
      <c r="J15" s="19">
        <f t="shared" si="2"/>
        <v>0.9523281596452329</v>
      </c>
      <c r="K15" s="18">
        <v>85.9</v>
      </c>
      <c r="L15" s="19">
        <v>0</v>
      </c>
      <c r="M15" s="19">
        <f t="shared" si="4"/>
        <v>0.9523281596452329</v>
      </c>
    </row>
    <row r="16" spans="1:13" s="14" customFormat="1" ht="12.75">
      <c r="A16" s="7" t="s">
        <v>9</v>
      </c>
      <c r="B16" s="8" t="s">
        <v>4</v>
      </c>
      <c r="C16" s="34">
        <v>80.2</v>
      </c>
      <c r="D16" s="17">
        <v>90.2</v>
      </c>
      <c r="E16" s="15">
        <v>82</v>
      </c>
      <c r="F16" s="13">
        <v>1.1</v>
      </c>
      <c r="G16" s="13">
        <f t="shared" si="0"/>
        <v>0.9090909090909091</v>
      </c>
      <c r="H16" s="15">
        <v>85.9</v>
      </c>
      <c r="I16" s="13">
        <v>0</v>
      </c>
      <c r="J16" s="13">
        <f t="shared" si="2"/>
        <v>0.9523281596452329</v>
      </c>
      <c r="K16" s="15">
        <v>85.9</v>
      </c>
      <c r="L16" s="13">
        <v>0</v>
      </c>
      <c r="M16" s="13">
        <f t="shared" si="4"/>
        <v>0.9523281596452329</v>
      </c>
    </row>
    <row r="17" spans="1:13" s="20" customFormat="1" ht="12.75">
      <c r="A17" s="5" t="s">
        <v>10</v>
      </c>
      <c r="B17" s="6" t="s">
        <v>13</v>
      </c>
      <c r="C17" s="33">
        <v>2754.2</v>
      </c>
      <c r="D17" s="33">
        <v>4643.1</v>
      </c>
      <c r="E17" s="18">
        <v>3180.3</v>
      </c>
      <c r="F17" s="19">
        <f>E17/C17</f>
        <v>1.1547091714472444</v>
      </c>
      <c r="G17" s="19">
        <f t="shared" si="0"/>
        <v>0.6849518640563417</v>
      </c>
      <c r="H17" s="18">
        <v>3346.5</v>
      </c>
      <c r="I17" s="19">
        <f t="shared" si="1"/>
        <v>1.215053373030281</v>
      </c>
      <c r="J17" s="19">
        <f t="shared" si="2"/>
        <v>0.7207469147767654</v>
      </c>
      <c r="K17" s="18">
        <v>3346.5</v>
      </c>
      <c r="L17" s="19">
        <f t="shared" si="3"/>
        <v>1.215053373030281</v>
      </c>
      <c r="M17" s="19">
        <f t="shared" si="4"/>
        <v>0.7207469147767654</v>
      </c>
    </row>
    <row r="18" spans="1:13" s="20" customFormat="1" ht="12.75">
      <c r="A18" s="35" t="s">
        <v>70</v>
      </c>
      <c r="B18" s="6" t="s">
        <v>69</v>
      </c>
      <c r="C18" s="33">
        <v>0</v>
      </c>
      <c r="D18" s="33">
        <v>2020.2</v>
      </c>
      <c r="E18" s="18"/>
      <c r="F18" s="19"/>
      <c r="G18" s="19"/>
      <c r="H18" s="18"/>
      <c r="I18" s="19"/>
      <c r="J18" s="19"/>
      <c r="K18" s="18"/>
      <c r="L18" s="19"/>
      <c r="M18" s="19"/>
    </row>
    <row r="19" spans="1:13" s="14" customFormat="1" ht="12.75">
      <c r="A19" s="7" t="s">
        <v>11</v>
      </c>
      <c r="B19" s="8" t="s">
        <v>14</v>
      </c>
      <c r="C19" s="34">
        <v>0</v>
      </c>
      <c r="D19" s="17">
        <v>0</v>
      </c>
      <c r="E19" s="15">
        <v>0</v>
      </c>
      <c r="F19" s="13">
        <v>0</v>
      </c>
      <c r="G19" s="13">
        <v>0</v>
      </c>
      <c r="H19" s="15">
        <v>0</v>
      </c>
      <c r="I19" s="13">
        <v>0</v>
      </c>
      <c r="J19" s="13">
        <v>0</v>
      </c>
      <c r="K19" s="15">
        <v>0</v>
      </c>
      <c r="L19" s="13" t="e">
        <f t="shared" si="3"/>
        <v>#DIV/0!</v>
      </c>
      <c r="M19" s="13">
        <v>0</v>
      </c>
    </row>
    <row r="20" spans="1:13" s="14" customFormat="1" ht="12.75">
      <c r="A20" s="7" t="s">
        <v>12</v>
      </c>
      <c r="B20" s="8" t="s">
        <v>15</v>
      </c>
      <c r="C20" s="34">
        <v>2754.2</v>
      </c>
      <c r="D20" s="17">
        <v>2622.9</v>
      </c>
      <c r="E20" s="15">
        <v>3180.3</v>
      </c>
      <c r="F20" s="13">
        <f>E20/C20</f>
        <v>1.1547091714472444</v>
      </c>
      <c r="G20" s="13">
        <f t="shared" si="0"/>
        <v>1.2125128674368066</v>
      </c>
      <c r="H20" s="15">
        <v>3346.5</v>
      </c>
      <c r="I20" s="13">
        <f t="shared" si="1"/>
        <v>1.215053373030281</v>
      </c>
      <c r="J20" s="13">
        <f t="shared" si="2"/>
        <v>1.2758778451332493</v>
      </c>
      <c r="K20" s="15">
        <v>3346.5</v>
      </c>
      <c r="L20" s="13">
        <f t="shared" si="3"/>
        <v>1.215053373030281</v>
      </c>
      <c r="M20" s="13">
        <f t="shared" si="4"/>
        <v>1.2758778451332493</v>
      </c>
    </row>
    <row r="21" spans="1:13" s="20" customFormat="1" ht="12.75">
      <c r="A21" s="5" t="s">
        <v>20</v>
      </c>
      <c r="B21" s="6" t="s">
        <v>16</v>
      </c>
      <c r="C21" s="33">
        <f>SUM(C22:C24)</f>
        <v>2993</v>
      </c>
      <c r="D21" s="33">
        <f>SUM(D22:D24)</f>
        <v>3615.8</v>
      </c>
      <c r="E21" s="18">
        <v>1475.4</v>
      </c>
      <c r="F21" s="19">
        <f aca="true" t="shared" si="5" ref="F21:F33">E21/C21</f>
        <v>0.49295021717340465</v>
      </c>
      <c r="G21" s="19">
        <f t="shared" si="0"/>
        <v>0.4080424802256762</v>
      </c>
      <c r="H21" s="18">
        <v>1374</v>
      </c>
      <c r="I21" s="19">
        <f t="shared" si="1"/>
        <v>0.4590711660541263</v>
      </c>
      <c r="J21" s="19">
        <f t="shared" si="2"/>
        <v>0.379998893744123</v>
      </c>
      <c r="K21" s="18">
        <v>1334.5</v>
      </c>
      <c r="L21" s="19">
        <f t="shared" si="3"/>
        <v>0.44587370531239556</v>
      </c>
      <c r="M21" s="19">
        <f t="shared" si="4"/>
        <v>0.3690746169589026</v>
      </c>
    </row>
    <row r="22" spans="1:13" s="14" customFormat="1" ht="12.75">
      <c r="A22" s="3" t="s">
        <v>21</v>
      </c>
      <c r="B22" s="1" t="s">
        <v>17</v>
      </c>
      <c r="C22" s="17">
        <v>0</v>
      </c>
      <c r="D22" s="17">
        <v>0</v>
      </c>
      <c r="E22" s="15">
        <v>0</v>
      </c>
      <c r="F22" s="13" t="e">
        <f t="shared" si="5"/>
        <v>#DIV/0!</v>
      </c>
      <c r="G22" s="13">
        <v>0</v>
      </c>
      <c r="H22" s="15"/>
      <c r="I22" s="13" t="e">
        <f t="shared" si="1"/>
        <v>#DIV/0!</v>
      </c>
      <c r="J22" s="13">
        <v>0</v>
      </c>
      <c r="K22" s="15"/>
      <c r="L22" s="13" t="e">
        <f t="shared" si="3"/>
        <v>#DIV/0!</v>
      </c>
      <c r="M22" s="13" t="e">
        <f t="shared" si="4"/>
        <v>#DIV/0!</v>
      </c>
    </row>
    <row r="23" spans="1:13" s="14" customFormat="1" ht="12.75">
      <c r="A23" s="3" t="s">
        <v>22</v>
      </c>
      <c r="B23" s="1" t="s">
        <v>18</v>
      </c>
      <c r="C23" s="17">
        <v>2993</v>
      </c>
      <c r="D23" s="17">
        <v>3615.8</v>
      </c>
      <c r="E23" s="15">
        <v>1475.4</v>
      </c>
      <c r="F23" s="13">
        <f t="shared" si="5"/>
        <v>0.49295021717340465</v>
      </c>
      <c r="G23" s="13">
        <f t="shared" si="0"/>
        <v>0.4080424802256762</v>
      </c>
      <c r="H23" s="15">
        <v>1374</v>
      </c>
      <c r="I23" s="13">
        <f t="shared" si="1"/>
        <v>0.4590711660541263</v>
      </c>
      <c r="J23" s="13">
        <f t="shared" si="2"/>
        <v>0.379998893744123</v>
      </c>
      <c r="K23" s="15">
        <v>1334.5</v>
      </c>
      <c r="L23" s="13">
        <f t="shared" si="3"/>
        <v>0.44587370531239556</v>
      </c>
      <c r="M23" s="13">
        <f t="shared" si="4"/>
        <v>0.3690746169589026</v>
      </c>
    </row>
    <row r="24" spans="1:13" s="14" customFormat="1" ht="25.5">
      <c r="A24" s="7" t="s">
        <v>23</v>
      </c>
      <c r="B24" s="8" t="s">
        <v>19</v>
      </c>
      <c r="C24" s="17"/>
      <c r="D24" s="17">
        <v>0</v>
      </c>
      <c r="E24" s="15">
        <v>0</v>
      </c>
      <c r="F24" s="13">
        <v>0</v>
      </c>
      <c r="G24" s="13">
        <v>0</v>
      </c>
      <c r="H24" s="15">
        <v>0</v>
      </c>
      <c r="I24" s="13">
        <v>0</v>
      </c>
      <c r="J24" s="13">
        <v>0</v>
      </c>
      <c r="K24" s="15">
        <v>0</v>
      </c>
      <c r="L24" s="13" t="e">
        <f t="shared" si="3"/>
        <v>#DIV/0!</v>
      </c>
      <c r="M24" s="13">
        <v>0</v>
      </c>
    </row>
    <row r="25" spans="1:13" s="20" customFormat="1" ht="12.75">
      <c r="A25" s="5" t="s">
        <v>25</v>
      </c>
      <c r="B25" s="6" t="s">
        <v>24</v>
      </c>
      <c r="C25" s="33">
        <v>8.2</v>
      </c>
      <c r="D25" s="33">
        <v>8.6</v>
      </c>
      <c r="E25" s="18">
        <v>10</v>
      </c>
      <c r="F25" s="31">
        <v>92.6</v>
      </c>
      <c r="G25" s="19">
        <f t="shared" si="0"/>
        <v>1.1627906976744187</v>
      </c>
      <c r="H25" s="18">
        <v>10</v>
      </c>
      <c r="I25" s="19">
        <v>0</v>
      </c>
      <c r="J25" s="19">
        <f t="shared" si="2"/>
        <v>1.1627906976744187</v>
      </c>
      <c r="K25" s="18">
        <f>K26</f>
        <v>10</v>
      </c>
      <c r="L25" s="19">
        <v>0</v>
      </c>
      <c r="M25" s="19">
        <f t="shared" si="4"/>
        <v>1.1627906976744187</v>
      </c>
    </row>
    <row r="26" spans="1:13" s="14" customFormat="1" ht="25.5">
      <c r="A26" s="7" t="s">
        <v>51</v>
      </c>
      <c r="B26" s="8" t="s">
        <v>52</v>
      </c>
      <c r="C26" s="17">
        <v>8.2</v>
      </c>
      <c r="D26" s="17">
        <v>8.6</v>
      </c>
      <c r="E26" s="15">
        <v>10</v>
      </c>
      <c r="F26" s="32">
        <v>92.6</v>
      </c>
      <c r="G26" s="13">
        <f t="shared" si="0"/>
        <v>1.1627906976744187</v>
      </c>
      <c r="H26" s="15">
        <v>10</v>
      </c>
      <c r="I26" s="13">
        <v>0</v>
      </c>
      <c r="J26" s="13">
        <f t="shared" si="2"/>
        <v>1.1627906976744187</v>
      </c>
      <c r="K26" s="15">
        <v>10</v>
      </c>
      <c r="L26" s="13">
        <v>0</v>
      </c>
      <c r="M26" s="13">
        <f t="shared" si="4"/>
        <v>1.1627906976744187</v>
      </c>
    </row>
    <row r="27" spans="1:13" s="20" customFormat="1" ht="12.75">
      <c r="A27" s="5" t="s">
        <v>42</v>
      </c>
      <c r="B27" s="6" t="s">
        <v>26</v>
      </c>
      <c r="C27" s="33">
        <v>2152</v>
      </c>
      <c r="D27" s="33">
        <v>2303.1</v>
      </c>
      <c r="E27" s="18">
        <v>2250</v>
      </c>
      <c r="F27" s="19">
        <f t="shared" si="5"/>
        <v>1.045539033457249</v>
      </c>
      <c r="G27" s="19">
        <f t="shared" si="0"/>
        <v>0.9769441187964049</v>
      </c>
      <c r="H27" s="18">
        <v>2300</v>
      </c>
      <c r="I27" s="19">
        <f t="shared" si="1"/>
        <v>1.0687732342007434</v>
      </c>
      <c r="J27" s="19">
        <f t="shared" si="2"/>
        <v>0.9986539881029917</v>
      </c>
      <c r="K27" s="18">
        <v>2350</v>
      </c>
      <c r="L27" s="19">
        <f t="shared" si="3"/>
        <v>1.092007434944238</v>
      </c>
      <c r="M27" s="19">
        <f t="shared" si="4"/>
        <v>1.0203638574095784</v>
      </c>
    </row>
    <row r="28" spans="1:13" s="14" customFormat="1" ht="12.75">
      <c r="A28" s="7" t="s">
        <v>28</v>
      </c>
      <c r="B28" s="8" t="s">
        <v>27</v>
      </c>
      <c r="C28" s="17">
        <v>2152</v>
      </c>
      <c r="D28" s="17">
        <v>2303.1</v>
      </c>
      <c r="E28" s="15">
        <v>2250</v>
      </c>
      <c r="F28" s="13">
        <f t="shared" si="5"/>
        <v>1.045539033457249</v>
      </c>
      <c r="G28" s="13">
        <f t="shared" si="0"/>
        <v>0.9769441187964049</v>
      </c>
      <c r="H28" s="15">
        <v>2300</v>
      </c>
      <c r="I28" s="13">
        <f t="shared" si="1"/>
        <v>1.0687732342007434</v>
      </c>
      <c r="J28" s="13">
        <f t="shared" si="2"/>
        <v>0.9986539881029917</v>
      </c>
      <c r="K28" s="15">
        <v>2350</v>
      </c>
      <c r="L28" s="13">
        <f t="shared" si="3"/>
        <v>1.092007434944238</v>
      </c>
      <c r="M28" s="13">
        <f t="shared" si="4"/>
        <v>1.0203638574095784</v>
      </c>
    </row>
    <row r="29" spans="1:13" s="20" customFormat="1" ht="12.75">
      <c r="A29" s="5" t="s">
        <v>29</v>
      </c>
      <c r="B29" s="6" t="s">
        <v>41</v>
      </c>
      <c r="C29" s="33">
        <v>108</v>
      </c>
      <c r="D29" s="33">
        <v>129</v>
      </c>
      <c r="E29" s="18">
        <v>144</v>
      </c>
      <c r="F29" s="19">
        <f t="shared" si="5"/>
        <v>1.3333333333333333</v>
      </c>
      <c r="G29" s="19">
        <f t="shared" si="0"/>
        <v>1.1162790697674418</v>
      </c>
      <c r="H29" s="18">
        <f>SUM(H30:H30)</f>
        <v>144</v>
      </c>
      <c r="I29" s="19">
        <f t="shared" si="1"/>
        <v>1.3333333333333333</v>
      </c>
      <c r="J29" s="19">
        <f t="shared" si="2"/>
        <v>1.1162790697674418</v>
      </c>
      <c r="K29" s="18">
        <f>SUM(K30:K30)</f>
        <v>144</v>
      </c>
      <c r="L29" s="19">
        <f t="shared" si="3"/>
        <v>1.3333333333333333</v>
      </c>
      <c r="M29" s="19">
        <f t="shared" si="4"/>
        <v>1.1162790697674418</v>
      </c>
    </row>
    <row r="30" spans="1:13" s="14" customFormat="1" ht="12.75">
      <c r="A30" s="7" t="s">
        <v>30</v>
      </c>
      <c r="B30" s="4">
        <v>1001</v>
      </c>
      <c r="C30" s="17">
        <v>108</v>
      </c>
      <c r="D30" s="17">
        <v>129</v>
      </c>
      <c r="E30" s="15">
        <v>144</v>
      </c>
      <c r="F30" s="13">
        <f t="shared" si="5"/>
        <v>1.3333333333333333</v>
      </c>
      <c r="G30" s="13">
        <f t="shared" si="0"/>
        <v>1.1162790697674418</v>
      </c>
      <c r="H30" s="15">
        <v>144</v>
      </c>
      <c r="I30" s="13">
        <f t="shared" si="1"/>
        <v>1.3333333333333333</v>
      </c>
      <c r="J30" s="13">
        <f t="shared" si="2"/>
        <v>1.1162790697674418</v>
      </c>
      <c r="K30" s="15">
        <v>144</v>
      </c>
      <c r="L30" s="13">
        <f t="shared" si="3"/>
        <v>1.3333333333333333</v>
      </c>
      <c r="M30" s="13">
        <f t="shared" si="4"/>
        <v>1.1162790697674418</v>
      </c>
    </row>
    <row r="31" spans="1:13" s="14" customFormat="1" ht="12.75">
      <c r="A31" s="29" t="s">
        <v>54</v>
      </c>
      <c r="B31" s="30">
        <v>1004</v>
      </c>
      <c r="C31" s="17"/>
      <c r="D31" s="17"/>
      <c r="E31" s="15"/>
      <c r="F31" s="13"/>
      <c r="G31" s="13"/>
      <c r="H31" s="15"/>
      <c r="I31" s="13"/>
      <c r="J31" s="13"/>
      <c r="K31" s="15"/>
      <c r="L31" s="13"/>
      <c r="M31" s="13"/>
    </row>
    <row r="32" spans="1:13" s="14" customFormat="1" ht="12.75">
      <c r="A32" s="29" t="s">
        <v>53</v>
      </c>
      <c r="B32" s="30">
        <v>1101</v>
      </c>
      <c r="C32" s="17">
        <v>0</v>
      </c>
      <c r="D32" s="17">
        <v>0</v>
      </c>
      <c r="E32" s="15">
        <v>10</v>
      </c>
      <c r="F32" s="13">
        <v>0</v>
      </c>
      <c r="G32" s="13">
        <v>0</v>
      </c>
      <c r="H32" s="15">
        <v>10</v>
      </c>
      <c r="I32" s="13">
        <v>0</v>
      </c>
      <c r="J32" s="13" t="e">
        <f t="shared" si="2"/>
        <v>#DIV/0!</v>
      </c>
      <c r="K32" s="15">
        <v>10</v>
      </c>
      <c r="L32" s="13"/>
      <c r="M32" s="13"/>
    </row>
    <row r="33" spans="1:13" s="20" customFormat="1" ht="12.75">
      <c r="A33" s="37" t="s">
        <v>32</v>
      </c>
      <c r="B33" s="38"/>
      <c r="C33" s="33">
        <v>11498.1</v>
      </c>
      <c r="D33" s="33">
        <v>14823.4</v>
      </c>
      <c r="E33" s="18">
        <v>10948.3</v>
      </c>
      <c r="F33" s="19">
        <f t="shared" si="5"/>
        <v>0.9521834042146092</v>
      </c>
      <c r="G33" s="19">
        <f>E33/D33</f>
        <v>0.738582241590998</v>
      </c>
      <c r="H33" s="18">
        <v>11150.4</v>
      </c>
      <c r="I33" s="28">
        <f>H33/C33</f>
        <v>0.9697602212539462</v>
      </c>
      <c r="J33" s="28">
        <f>H33/D33</f>
        <v>0.7522160907753956</v>
      </c>
      <c r="K33" s="18">
        <v>11215.4</v>
      </c>
      <c r="L33" s="28">
        <f>K33/C33</f>
        <v>0.9754133291587305</v>
      </c>
      <c r="M33" s="28">
        <f>K33/D33</f>
        <v>0.7566010496917036</v>
      </c>
    </row>
  </sheetData>
  <sheetProtection/>
  <mergeCells count="2">
    <mergeCell ref="A1:M1"/>
    <mergeCell ref="A33:B33"/>
  </mergeCells>
  <printOptions/>
  <pageMargins left="0.35433070866141736" right="0.2362204724409449" top="0.41" bottom="0.28" header="0.31496062992125984" footer="0.21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2017-11-14T12:36:16Z</cp:lastPrinted>
  <dcterms:created xsi:type="dcterms:W3CDTF">2014-03-24T07:39:29Z</dcterms:created>
  <dcterms:modified xsi:type="dcterms:W3CDTF">2020-12-24T10:40:13Z</dcterms:modified>
  <cp:category/>
  <cp:version/>
  <cp:contentType/>
  <cp:contentStatus/>
</cp:coreProperties>
</file>